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65DDC580-4331-4A6E-9474-695A290B9A18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9040" windowHeight="1572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<sst xmlns="http://schemas.openxmlformats.org/spreadsheetml/2006/main" count="71" uniqueCount="47">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</sst>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Normal="100" workbookViewId="0">
      <selection activeCell="D13" sqref="D13:E13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9" t="s">
        <v>45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46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3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4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164198880.56086946</v>
      </c>
      <c r="D8" s="5">
        <f t="shared" ref="D8:E8" si="0">SUM(D9:D11)</f>
        <v>139195361.17000002</v>
      </c>
      <c r="E8" s="5">
        <f t="shared" si="0"/>
        <v>139195361.17000002</v>
      </c>
    </row>
    <row r="9" spans="2:5" x14ac:dyDescent="0.25">
      <c r="B9" s="28" t="s">
        <v>9</v>
      </c>
      <c r="C9" s="33">
        <v>164198880.56086946</v>
      </c>
      <c r="D9" s="33">
        <v>139195361.17000002</v>
      </c>
      <c r="E9" s="33">
        <v>139195361.17000002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294652125.81</v>
      </c>
      <c r="D12" s="5">
        <f>SUM(D13+D14)</f>
        <v>206488610.24000001</v>
      </c>
      <c r="E12" s="5">
        <f>SUM(E13+E14)</f>
        <v>206488610.24000001</v>
      </c>
    </row>
    <row r="13" spans="2:5" ht="24" x14ac:dyDescent="0.25">
      <c r="B13" s="28" t="s">
        <v>13</v>
      </c>
      <c r="C13" s="33">
        <v>294652125.81</v>
      </c>
      <c r="D13" s="33">
        <v>206488610.24000001</v>
      </c>
      <c r="E13" s="33">
        <v>206488610.24000001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-130453245.24913055</v>
      </c>
      <c r="D18" s="5">
        <f t="shared" ref="D18:E18" si="2">D8-D12+D15</f>
        <v>-67293249.069999993</v>
      </c>
      <c r="E18" s="5">
        <f t="shared" si="2"/>
        <v>-67293249.069999993</v>
      </c>
    </row>
    <row r="19" spans="2:5" ht="24" x14ac:dyDescent="0.25">
      <c r="B19" s="27" t="s">
        <v>19</v>
      </c>
      <c r="C19" s="5">
        <f>C18-C11</f>
        <v>-130453245.24913055</v>
      </c>
      <c r="D19" s="5">
        <f t="shared" ref="D19:E19" si="3">D18-D11</f>
        <v>-67293249.069999993</v>
      </c>
      <c r="E19" s="5">
        <f t="shared" si="3"/>
        <v>-67293249.069999993</v>
      </c>
    </row>
    <row r="20" spans="2:5" ht="24.75" thickBot="1" x14ac:dyDescent="0.3">
      <c r="B20" s="29" t="s">
        <v>20</v>
      </c>
      <c r="C20" s="7">
        <f>C19-C15</f>
        <v>-130453245.24913055</v>
      </c>
      <c r="D20" s="7">
        <f t="shared" ref="D20:E20" si="4">D19-D15</f>
        <v>-67293249.069999993</v>
      </c>
      <c r="E20" s="7">
        <f t="shared" si="4"/>
        <v>-67293249.069999993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-130453245.24913055</v>
      </c>
      <c r="D27" s="5">
        <f t="shared" ref="D27:E27" si="6">D20+D24</f>
        <v>-67293249.069999993</v>
      </c>
      <c r="E27" s="5">
        <f t="shared" si="6"/>
        <v>-67293249.069999993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3" t="s">
        <v>21</v>
      </c>
      <c r="C31" s="43" t="s">
        <v>28</v>
      </c>
      <c r="D31" s="43" t="s">
        <v>4</v>
      </c>
      <c r="E31" s="19" t="s">
        <v>5</v>
      </c>
    </row>
    <row r="32" spans="2:5" ht="15.75" thickBot="1" x14ac:dyDescent="0.3">
      <c r="B32" s="44"/>
      <c r="C32" s="44"/>
      <c r="D32" s="44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5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46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3" t="s">
        <v>21</v>
      </c>
      <c r="C43" s="19" t="s">
        <v>3</v>
      </c>
      <c r="D43" s="43" t="s">
        <v>4</v>
      </c>
      <c r="E43" s="19" t="s">
        <v>5</v>
      </c>
    </row>
    <row r="44" spans="2:5" ht="15.75" thickBot="1" x14ac:dyDescent="0.3">
      <c r="B44" s="44"/>
      <c r="C44" s="20" t="s">
        <v>22</v>
      </c>
      <c r="D44" s="44"/>
      <c r="E44" s="20" t="s">
        <v>23</v>
      </c>
    </row>
    <row r="45" spans="2:5" x14ac:dyDescent="0.25">
      <c r="B45" s="15" t="s">
        <v>36</v>
      </c>
      <c r="C45" s="22">
        <f>C9</f>
        <v>164198880.56086946</v>
      </c>
      <c r="D45" s="22">
        <f t="shared" ref="D45:E45" si="10">D9</f>
        <v>139195361.17000002</v>
      </c>
      <c r="E45" s="22">
        <f t="shared" si="10"/>
        <v>139195361.17000002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294652125.81</v>
      </c>
      <c r="D49" s="22">
        <f t="shared" ref="D49:E49" si="14">D13</f>
        <v>206488610.24000001</v>
      </c>
      <c r="E49" s="22">
        <f t="shared" si="14"/>
        <v>206488610.24000001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-130453245.24913055</v>
      </c>
      <c r="D51" s="21">
        <f t="shared" ref="D51:E51" si="16">D45+D46-D49+D50</f>
        <v>-67293249.069999993</v>
      </c>
      <c r="E51" s="21">
        <f t="shared" si="16"/>
        <v>-67293249.069999993</v>
      </c>
      <c r="F51" s="25"/>
    </row>
    <row r="52" spans="2:6" ht="24.75" thickBot="1" x14ac:dyDescent="0.3">
      <c r="B52" s="27" t="s">
        <v>39</v>
      </c>
      <c r="C52" s="21">
        <f>C51-C46</f>
        <v>-130453245.24913055</v>
      </c>
      <c r="D52" s="21">
        <f t="shared" ref="D52:E52" si="17">D51-D46</f>
        <v>-67293249.069999993</v>
      </c>
      <c r="E52" s="21">
        <f t="shared" si="17"/>
        <v>-67293249.069999993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3" t="s">
        <v>21</v>
      </c>
      <c r="C55" s="43" t="s">
        <v>28</v>
      </c>
      <c r="D55" s="43" t="s">
        <v>4</v>
      </c>
      <c r="E55" s="19" t="s">
        <v>5</v>
      </c>
    </row>
    <row r="56" spans="2:6" ht="15.75" thickBot="1" x14ac:dyDescent="0.3">
      <c r="B56" s="44"/>
      <c r="C56" s="44"/>
      <c r="D56" s="44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ht="150" customHeight="1" x14ac:dyDescent="0.25">
      <c r="B71" s="63" t="s">
        <v>44</v>
      </c>
      <c r="C71" s="63"/>
      <c r="D71" s="63"/>
      <c r="E71" s="63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d1K+MzVPuBnWtSnTnGJCpxEGhEi87pGdEbQqxKK1+1Unf66by436dxcdxgyZnmGIAWna8iBOZt03AinQwmtwEw==" saltValue="SkBofSmbg7yEykPEExZ0DA==" spinCount="100000" sheet="1" formatCells="0" formatColumns="0" formatRows="0"/>
  <mergeCells count="19">
    <mergeCell ref="E39:E40"/>
    <mergeCell ref="B43:B44"/>
    <mergeCell ref="D43:D44"/>
    <mergeCell ref="B71:E71"/>
    <mergeCell ref="B55:B56"/>
    <mergeCell ref="C55:C56"/>
    <mergeCell ref="D55:D56"/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2020-01-08T20:37:56Z</dcterms:created>
  <dcterms:modified xsi:type="dcterms:W3CDTF">2026-01-15T23:06:02Z</dcterms:modified>
</cp:coreProperties>
</file>